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 лист" sheetId="1" r:id="rId1"/>
    <sheet name="Доходы и расходы" sheetId="2" r:id="rId2"/>
  </sheets>
  <definedNames/>
  <calcPr fullCalcOnLoad="1"/>
</workbook>
</file>

<file path=xl/sharedStrings.xml><?xml version="1.0" encoding="utf-8"?>
<sst xmlns="http://schemas.openxmlformats.org/spreadsheetml/2006/main" count="102" uniqueCount="93">
  <si>
    <t>ГОДОВОЙ ОТЧЕТ.</t>
  </si>
  <si>
    <t xml:space="preserve">Управляющей компании ООО «Кварц» о выполненных работах и представленных услугах по </t>
  </si>
  <si>
    <t>Раздел I. Общие сведения о многоквартирном доме</t>
  </si>
  <si>
    <t xml:space="preserve">Адрес многоквартирного дома </t>
  </si>
  <si>
    <t xml:space="preserve">Год постройки дома </t>
  </si>
  <si>
    <t xml:space="preserve">Количество этажей </t>
  </si>
  <si>
    <t xml:space="preserve">Количество подъездов </t>
  </si>
  <si>
    <t xml:space="preserve">Количество квартир </t>
  </si>
  <si>
    <t xml:space="preserve">Количество мусорокамер </t>
  </si>
  <si>
    <t xml:space="preserve">Площадь </t>
  </si>
  <si>
    <t xml:space="preserve">жилых помещений (общая площадь квартир) </t>
  </si>
  <si>
    <t xml:space="preserve">оплачиваемая площадь, в т.ч. нежилая </t>
  </si>
  <si>
    <t xml:space="preserve">Уборочная площадь общих коридоров </t>
  </si>
  <si>
    <t xml:space="preserve">Площадь придомовой территории </t>
  </si>
  <si>
    <t xml:space="preserve">Износ БТИ, % </t>
  </si>
  <si>
    <t xml:space="preserve">Кадастровый номер земельного участка (при его </t>
  </si>
  <si>
    <t xml:space="preserve"> </t>
  </si>
  <si>
    <t>а</t>
  </si>
  <si>
    <t xml:space="preserve">многоквартирного дома с лоджиями, балконами, </t>
  </si>
  <si>
    <t xml:space="preserve">шкафами, коридорами, и лестничными клетками </t>
  </si>
  <si>
    <t>б</t>
  </si>
  <si>
    <t>в</t>
  </si>
  <si>
    <t xml:space="preserve">входящих в состав общ. имущества в многокв. доме) </t>
  </si>
  <si>
    <t>нежилых помещений (общ.площадь неж. помещ.,не</t>
  </si>
  <si>
    <t>г</t>
  </si>
  <si>
    <t xml:space="preserve">Уборочная площадь лестниц </t>
  </si>
  <si>
    <t xml:space="preserve">(включая межквартирные лестничные площадки) </t>
  </si>
  <si>
    <t>Уборочная площадь других помещений общ. пользования</t>
  </si>
  <si>
    <t xml:space="preserve">(включая технические этажи, чердаки, тех. подвалы) </t>
  </si>
  <si>
    <t xml:space="preserve">Площадь замельного участка, входящего в состав общего </t>
  </si>
  <si>
    <t xml:space="preserve">имущества многоквартирного дома </t>
  </si>
  <si>
    <t xml:space="preserve">Раздел II. Сведения о предоставленных коммунальных услугах и их стоимости. </t>
  </si>
  <si>
    <t xml:space="preserve">№ п/п </t>
  </si>
  <si>
    <t xml:space="preserve">Наименование  услуги </t>
  </si>
  <si>
    <t xml:space="preserve">Начислено к оплате, руб. </t>
  </si>
  <si>
    <t xml:space="preserve">Поступило , руб. </t>
  </si>
  <si>
    <t>Отопление</t>
  </si>
  <si>
    <t>Холодное водоснабжение</t>
  </si>
  <si>
    <t>Горячее водоснабжение</t>
  </si>
  <si>
    <t>Водоотведение</t>
  </si>
  <si>
    <t>Электроэнергия</t>
  </si>
  <si>
    <t>ИТОГО</t>
  </si>
  <si>
    <t xml:space="preserve">Раздел III. Информация о дополнительных  услугах. </t>
  </si>
  <si>
    <t>Домофон</t>
  </si>
  <si>
    <t xml:space="preserve">  IV. Стоимость содержания многоквартирного дома в 2017году. </t>
  </si>
  <si>
    <t>ОТЧЕТ ПО ДОХОДАМ И РАСХОДАМ</t>
  </si>
  <si>
    <t>Управляющая компания: ООО "Кварц»</t>
  </si>
  <si>
    <t>Начислено по содержанию и ремонту, всего руб.</t>
  </si>
  <si>
    <t>ЗАТРАТЫ</t>
  </si>
  <si>
    <t>ВСЕГО</t>
  </si>
  <si>
    <t>№</t>
  </si>
  <si>
    <t>Затраты на заработную плату обслуживающего персонала</t>
  </si>
  <si>
    <t>Отчисления с в ПФ и ФСС з/платы обслуживающего персонала</t>
  </si>
  <si>
    <t>Затраты на заработную плату технического персонала</t>
  </si>
  <si>
    <t>Отчисления с в ПФ и ФСС з/платы технического персонала</t>
  </si>
  <si>
    <t>Содержание и техническое обслуживание лифтов</t>
  </si>
  <si>
    <t>Чистка дворовой территории от снега и наледи (СОЛЬ)</t>
  </si>
  <si>
    <t>Вывоз твердых бытовых отходов</t>
  </si>
  <si>
    <t>Утилизация твердых бытовых отходов</t>
  </si>
  <si>
    <t>Услуги по приему платежей ООО «РИРЦ»</t>
  </si>
  <si>
    <t>Списание материалов (хозяйственный инвентарь)</t>
  </si>
  <si>
    <t>Списание материалов (моющие средства)</t>
  </si>
  <si>
    <t>Проведение профосмотров поэтажных щитков и электрощитовых,</t>
  </si>
  <si>
    <t xml:space="preserve"> замена лампочек в местах общего пользования </t>
  </si>
  <si>
    <t>и прочие работы по эксплуатации электрооборудования</t>
  </si>
  <si>
    <t>водопровода и канализации, горячего водоснабжения, отопления.</t>
  </si>
  <si>
    <t>Техническое обслуживание внутридомовых сетей и инженерного оборуд.:</t>
  </si>
  <si>
    <t>Расходы на управление (заработная плата + отчисл.)</t>
  </si>
  <si>
    <t>ИТОГО ЗАТРАТ:</t>
  </si>
  <si>
    <t>Расходы на управление (телеф, интер, бензин, канцтовар, юр. усл. налог усн. и пр.)</t>
  </si>
  <si>
    <t xml:space="preserve">Расходы на управление </t>
  </si>
  <si>
    <t>Остаток от поступивших средств на 01.01.2017, руб.</t>
  </si>
  <si>
    <t>Поступило по содержанию и ремонту , руб.</t>
  </si>
  <si>
    <t>Остаток от начисленных средств на 01.01.2017, руб.</t>
  </si>
  <si>
    <t>Остаток от начисленных средств на 01.01.2018, руб.</t>
  </si>
  <si>
    <t>Остаток от поступивших средств на 01.01.2018, руб.</t>
  </si>
  <si>
    <t>Проверка вентиляционных каналов</t>
  </si>
  <si>
    <t>в т.ч. жилые помещения содержание жилья</t>
  </si>
  <si>
    <t>в т.ч. утилизация ТБО</t>
  </si>
  <si>
    <t>Тариф утилизация ТБО</t>
  </si>
  <si>
    <t>Текущий ремонт общего имущества</t>
  </si>
  <si>
    <t>Техническое обслуживание и поверка измерительных приборов</t>
  </si>
  <si>
    <t>пр-т. Московский, д.10/11</t>
  </si>
  <si>
    <t>многоквартирному дому по адресу: г. Брянск, пр-т. Московский, д.10/11</t>
  </si>
  <si>
    <t>Тариф жилые помещения</t>
  </si>
  <si>
    <t>дом №10/11 пр-т. Московский</t>
  </si>
  <si>
    <t xml:space="preserve">Период  с январь 2017 г. по декабрь 2017 г. </t>
  </si>
  <si>
    <t>Услуги аварийной службы</t>
  </si>
  <si>
    <t>Техническое обслуживание домофонов</t>
  </si>
  <si>
    <t>Страховка лифтов</t>
  </si>
  <si>
    <t>Техническое обслуживание газопровода</t>
  </si>
  <si>
    <t>Техническое освидетельствование лифтов</t>
  </si>
  <si>
    <t>2017 год.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</si>
</sst>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1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4" xfId="0" applyBorder="1" applyAlignment="1">
      <alignment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34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2" fontId="0" fillId="0" borderId="34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2" fontId="0" fillId="0" borderId="50" xfId="0" applyNumberFormat="1" applyFont="1" applyBorder="1" applyAlignment="1">
      <alignment horizontal="center"/>
    </xf>
    <xf numFmtId="2" fontId="0" fillId="0" borderId="51" xfId="0" applyNumberFormat="1" applyFont="1" applyBorder="1" applyAlignment="1">
      <alignment horizontal="center"/>
    </xf>
    <xf numFmtId="2" fontId="0" fillId="0" borderId="52" xfId="0" applyNumberFormat="1" applyFont="1" applyBorder="1" applyAlignment="1">
      <alignment horizontal="center"/>
    </xf>
    <xf numFmtId="0" fontId="0" fillId="0" borderId="44" xfId="0" applyBorder="1" applyAlignment="1">
      <alignment horizontal="left"/>
    </xf>
    <xf numFmtId="0" fontId="0" fillId="0" borderId="0" xfId="0" applyBorder="1" applyAlignment="1">
      <alignment horizontal="left"/>
    </xf>
    <xf numFmtId="2" fontId="0" fillId="0" borderId="35" xfId="0" applyNumberFormat="1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2" fontId="0" fillId="0" borderId="46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1" xfId="0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45" xfId="0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tabSelected="1" view="pageBreakPreview" zoomScaleSheetLayoutView="100" zoomScalePageLayoutView="0" workbookViewId="0" topLeftCell="A1">
      <selection activeCell="G18" sqref="G18:I18"/>
    </sheetView>
  </sheetViews>
  <sheetFormatPr defaultColWidth="9.140625" defaultRowHeight="12.75"/>
  <cols>
    <col min="1" max="1" width="5.57421875" style="0" customWidth="1"/>
    <col min="6" max="6" width="15.00390625" style="0" customWidth="1"/>
  </cols>
  <sheetData>
    <row r="2" spans="1:9" ht="15.75">
      <c r="A2" s="96" t="s">
        <v>0</v>
      </c>
      <c r="B2" s="96"/>
      <c r="C2" s="96"/>
      <c r="D2" s="96"/>
      <c r="E2" s="96"/>
      <c r="F2" s="96"/>
      <c r="G2" s="96"/>
      <c r="H2" s="96"/>
      <c r="I2" s="96"/>
    </row>
    <row r="4" spans="1:9" ht="12.75">
      <c r="A4" s="97" t="s">
        <v>1</v>
      </c>
      <c r="B4" s="97"/>
      <c r="C4" s="97"/>
      <c r="D4" s="97"/>
      <c r="E4" s="97"/>
      <c r="F4" s="97"/>
      <c r="G4" s="97"/>
      <c r="H4" s="97"/>
      <c r="I4" s="97"/>
    </row>
    <row r="5" spans="1:9" ht="12.75">
      <c r="A5" s="97" t="s">
        <v>83</v>
      </c>
      <c r="B5" s="97"/>
      <c r="C5" s="97"/>
      <c r="D5" s="97"/>
      <c r="E5" s="97"/>
      <c r="F5" s="97"/>
      <c r="G5" s="97"/>
      <c r="H5" s="97"/>
      <c r="I5" s="97"/>
    </row>
    <row r="6" spans="1:9" ht="12.75">
      <c r="A6" s="97" t="s">
        <v>92</v>
      </c>
      <c r="B6" s="97"/>
      <c r="C6" s="97"/>
      <c r="D6" s="97"/>
      <c r="E6" s="97"/>
      <c r="F6" s="97"/>
      <c r="G6" s="97"/>
      <c r="H6" s="97"/>
      <c r="I6" s="97"/>
    </row>
    <row r="9" spans="1:9" ht="12.75">
      <c r="A9" s="61" t="s">
        <v>2</v>
      </c>
      <c r="B9" s="61"/>
      <c r="C9" s="61"/>
      <c r="D9" s="61"/>
      <c r="E9" s="61"/>
      <c r="F9" s="61"/>
      <c r="G9" s="61"/>
      <c r="H9" s="61"/>
      <c r="I9" s="61"/>
    </row>
    <row r="10" ht="13.5" thickBot="1"/>
    <row r="11" spans="1:9" ht="12.75">
      <c r="A11" s="4">
        <v>1</v>
      </c>
      <c r="B11" s="101" t="s">
        <v>3</v>
      </c>
      <c r="C11" s="102"/>
      <c r="D11" s="102"/>
      <c r="E11" s="102"/>
      <c r="F11" s="103"/>
      <c r="G11" s="98" t="s">
        <v>82</v>
      </c>
      <c r="H11" s="99"/>
      <c r="I11" s="100"/>
    </row>
    <row r="12" spans="1:9" ht="12.75">
      <c r="A12" s="5">
        <v>2</v>
      </c>
      <c r="B12" s="93" t="s">
        <v>4</v>
      </c>
      <c r="C12" s="94"/>
      <c r="D12" s="94"/>
      <c r="E12" s="94"/>
      <c r="F12" s="95"/>
      <c r="G12" s="52">
        <v>2012</v>
      </c>
      <c r="H12" s="46"/>
      <c r="I12" s="47"/>
    </row>
    <row r="13" spans="1:9" ht="12.75">
      <c r="A13" s="5">
        <v>3</v>
      </c>
      <c r="B13" s="93" t="s">
        <v>5</v>
      </c>
      <c r="C13" s="94"/>
      <c r="D13" s="94"/>
      <c r="E13" s="94"/>
      <c r="F13" s="95"/>
      <c r="G13" s="90">
        <v>10</v>
      </c>
      <c r="H13" s="91"/>
      <c r="I13" s="92"/>
    </row>
    <row r="14" spans="1:9" ht="12.75">
      <c r="A14" s="5">
        <v>4</v>
      </c>
      <c r="B14" s="93" t="s">
        <v>6</v>
      </c>
      <c r="C14" s="94"/>
      <c r="D14" s="94"/>
      <c r="E14" s="94"/>
      <c r="F14" s="95"/>
      <c r="G14" s="52">
        <v>3</v>
      </c>
      <c r="H14" s="46"/>
      <c r="I14" s="47"/>
    </row>
    <row r="15" spans="1:9" ht="12.75">
      <c r="A15" s="5">
        <v>5</v>
      </c>
      <c r="B15" s="93" t="s">
        <v>7</v>
      </c>
      <c r="C15" s="94"/>
      <c r="D15" s="94"/>
      <c r="E15" s="94"/>
      <c r="F15" s="95"/>
      <c r="G15" s="52">
        <v>135</v>
      </c>
      <c r="H15" s="46"/>
      <c r="I15" s="47"/>
    </row>
    <row r="16" spans="1:9" ht="12.75">
      <c r="A16" s="5">
        <v>6</v>
      </c>
      <c r="B16" s="93" t="s">
        <v>8</v>
      </c>
      <c r="C16" s="94"/>
      <c r="D16" s="94"/>
      <c r="E16" s="94"/>
      <c r="F16" s="95"/>
      <c r="G16" s="52">
        <v>3</v>
      </c>
      <c r="H16" s="46"/>
      <c r="I16" s="47"/>
    </row>
    <row r="17" spans="1:9" ht="12.75">
      <c r="A17" s="6">
        <v>7</v>
      </c>
      <c r="B17" s="80" t="s">
        <v>9</v>
      </c>
      <c r="C17" s="81"/>
      <c r="D17" s="81"/>
      <c r="E17" s="81"/>
      <c r="F17" s="82"/>
      <c r="G17" s="86"/>
      <c r="H17" s="43"/>
      <c r="I17" s="44"/>
    </row>
    <row r="18" spans="1:9" ht="12.75">
      <c r="A18" s="7" t="s">
        <v>17</v>
      </c>
      <c r="B18" s="80" t="s">
        <v>18</v>
      </c>
      <c r="C18" s="81"/>
      <c r="D18" s="81"/>
      <c r="E18" s="81"/>
      <c r="F18" s="82"/>
      <c r="G18" s="86"/>
      <c r="H18" s="43"/>
      <c r="I18" s="44"/>
    </row>
    <row r="19" spans="1:9" ht="12.75">
      <c r="A19" s="8" t="s">
        <v>16</v>
      </c>
      <c r="B19" s="83" t="s">
        <v>19</v>
      </c>
      <c r="C19" s="84"/>
      <c r="D19" s="84"/>
      <c r="E19" s="84"/>
      <c r="F19" s="85"/>
      <c r="G19" s="40"/>
      <c r="H19" s="42"/>
      <c r="I19" s="41"/>
    </row>
    <row r="20" spans="1:9" ht="12.75">
      <c r="A20" s="9" t="s">
        <v>20</v>
      </c>
      <c r="B20" s="77" t="s">
        <v>10</v>
      </c>
      <c r="C20" s="78"/>
      <c r="D20" s="78"/>
      <c r="E20" s="78"/>
      <c r="F20" s="79"/>
      <c r="G20" s="40">
        <v>6943.2</v>
      </c>
      <c r="H20" s="42"/>
      <c r="I20" s="41"/>
    </row>
    <row r="21" spans="1:9" ht="12.75">
      <c r="A21" s="7" t="s">
        <v>21</v>
      </c>
      <c r="B21" s="80" t="s">
        <v>23</v>
      </c>
      <c r="C21" s="81"/>
      <c r="D21" s="81"/>
      <c r="E21" s="81"/>
      <c r="F21" s="82"/>
      <c r="G21" s="52"/>
      <c r="H21" s="46"/>
      <c r="I21" s="47"/>
    </row>
    <row r="22" spans="1:9" ht="12.75">
      <c r="A22" s="10" t="s">
        <v>16</v>
      </c>
      <c r="B22" s="83" t="s">
        <v>22</v>
      </c>
      <c r="C22" s="84"/>
      <c r="D22" s="84"/>
      <c r="E22" s="84"/>
      <c r="F22" s="85"/>
      <c r="G22" s="52"/>
      <c r="H22" s="46"/>
      <c r="I22" s="47"/>
    </row>
    <row r="23" spans="1:9" ht="12.75">
      <c r="A23" s="11" t="s">
        <v>24</v>
      </c>
      <c r="B23" s="77" t="s">
        <v>11</v>
      </c>
      <c r="C23" s="78"/>
      <c r="D23" s="78"/>
      <c r="E23" s="78"/>
      <c r="F23" s="79"/>
      <c r="G23" s="86">
        <v>772.92</v>
      </c>
      <c r="H23" s="43"/>
      <c r="I23" s="44"/>
    </row>
    <row r="24" spans="1:9" ht="12.75">
      <c r="A24" s="6">
        <v>8</v>
      </c>
      <c r="B24" s="80" t="s">
        <v>25</v>
      </c>
      <c r="C24" s="81"/>
      <c r="D24" s="81"/>
      <c r="E24" s="81"/>
      <c r="F24" s="82"/>
      <c r="G24" s="86"/>
      <c r="H24" s="43"/>
      <c r="I24" s="44"/>
    </row>
    <row r="25" spans="1:9" ht="12.75">
      <c r="A25" s="10" t="s">
        <v>16</v>
      </c>
      <c r="B25" s="83" t="s">
        <v>26</v>
      </c>
      <c r="C25" s="84"/>
      <c r="D25" s="84"/>
      <c r="E25" s="84"/>
      <c r="F25" s="85"/>
      <c r="G25" s="40">
        <v>2528.4</v>
      </c>
      <c r="H25" s="42"/>
      <c r="I25" s="41"/>
    </row>
    <row r="26" spans="1:9" ht="12.75">
      <c r="A26" s="5">
        <v>9</v>
      </c>
      <c r="B26" s="77" t="s">
        <v>12</v>
      </c>
      <c r="C26" s="78"/>
      <c r="D26" s="78"/>
      <c r="E26" s="78"/>
      <c r="F26" s="79"/>
      <c r="G26" s="87"/>
      <c r="H26" s="88"/>
      <c r="I26" s="89"/>
    </row>
    <row r="27" spans="1:9" ht="12.75">
      <c r="A27" s="6">
        <v>10</v>
      </c>
      <c r="B27" s="80" t="s">
        <v>27</v>
      </c>
      <c r="C27" s="81"/>
      <c r="D27" s="81"/>
      <c r="E27" s="81"/>
      <c r="F27" s="82"/>
      <c r="G27" s="86"/>
      <c r="H27" s="43"/>
      <c r="I27" s="44"/>
    </row>
    <row r="28" spans="1:9" ht="12.75">
      <c r="A28" s="11"/>
      <c r="B28" s="77" t="s">
        <v>28</v>
      </c>
      <c r="C28" s="78"/>
      <c r="D28" s="78"/>
      <c r="E28" s="78"/>
      <c r="F28" s="79"/>
      <c r="G28" s="87"/>
      <c r="H28" s="88"/>
      <c r="I28" s="89"/>
    </row>
    <row r="29" spans="1:9" ht="12.75">
      <c r="A29" s="12">
        <v>11</v>
      </c>
      <c r="B29" s="80" t="s">
        <v>29</v>
      </c>
      <c r="C29" s="81"/>
      <c r="D29" s="81"/>
      <c r="E29" s="81"/>
      <c r="F29" s="82"/>
      <c r="G29" s="86"/>
      <c r="H29" s="43"/>
      <c r="I29" s="44"/>
    </row>
    <row r="30" spans="1:9" ht="12.75">
      <c r="A30" s="13"/>
      <c r="B30" s="83" t="s">
        <v>30</v>
      </c>
      <c r="C30" s="84"/>
      <c r="D30" s="84"/>
      <c r="E30" s="84"/>
      <c r="F30" s="85"/>
      <c r="G30" s="40"/>
      <c r="H30" s="42"/>
      <c r="I30" s="41"/>
    </row>
    <row r="31" spans="1:9" ht="12.75">
      <c r="A31" s="14">
        <v>12</v>
      </c>
      <c r="B31" s="62" t="s">
        <v>13</v>
      </c>
      <c r="C31" s="63"/>
      <c r="D31" s="63"/>
      <c r="E31" s="63"/>
      <c r="F31" s="64"/>
      <c r="G31" s="68"/>
      <c r="H31" s="69"/>
      <c r="I31" s="70"/>
    </row>
    <row r="32" spans="1:9" ht="12.75">
      <c r="A32" s="14">
        <v>13</v>
      </c>
      <c r="B32" s="62" t="s">
        <v>14</v>
      </c>
      <c r="C32" s="63"/>
      <c r="D32" s="63"/>
      <c r="E32" s="63"/>
      <c r="F32" s="64"/>
      <c r="G32" s="68"/>
      <c r="H32" s="69"/>
      <c r="I32" s="70"/>
    </row>
    <row r="33" spans="1:9" ht="12.75">
      <c r="A33" s="16">
        <v>14</v>
      </c>
      <c r="B33" s="65" t="s">
        <v>15</v>
      </c>
      <c r="C33" s="66"/>
      <c r="D33" s="66"/>
      <c r="E33" s="66"/>
      <c r="F33" s="67"/>
      <c r="G33" s="71"/>
      <c r="H33" s="72"/>
      <c r="I33" s="73"/>
    </row>
    <row r="34" spans="1:9" ht="12.75">
      <c r="A34" s="14">
        <v>15</v>
      </c>
      <c r="B34" s="74" t="s">
        <v>84</v>
      </c>
      <c r="C34" s="75"/>
      <c r="D34" s="75"/>
      <c r="E34" s="75"/>
      <c r="F34" s="76"/>
      <c r="G34" s="68">
        <v>17.67</v>
      </c>
      <c r="H34" s="69"/>
      <c r="I34" s="70"/>
    </row>
    <row r="35" spans="1:9" ht="13.5" thickBot="1">
      <c r="A35" s="15">
        <v>16</v>
      </c>
      <c r="B35" s="55" t="s">
        <v>79</v>
      </c>
      <c r="C35" s="56"/>
      <c r="D35" s="56"/>
      <c r="E35" s="56"/>
      <c r="F35" s="57"/>
      <c r="G35" s="58"/>
      <c r="H35" s="59"/>
      <c r="I35" s="60"/>
    </row>
    <row r="38" spans="1:9" ht="12.75">
      <c r="A38" s="61" t="s">
        <v>31</v>
      </c>
      <c r="B38" s="61"/>
      <c r="C38" s="61"/>
      <c r="D38" s="61"/>
      <c r="E38" s="61"/>
      <c r="F38" s="61"/>
      <c r="G38" s="61"/>
      <c r="H38" s="61"/>
      <c r="I38" s="61"/>
    </row>
    <row r="39" ht="13.5" thickBot="1"/>
    <row r="40" spans="1:9" ht="15.75" customHeight="1" thickBot="1">
      <c r="A40" s="17" t="s">
        <v>32</v>
      </c>
      <c r="B40" s="36" t="s">
        <v>33</v>
      </c>
      <c r="C40" s="36"/>
      <c r="D40" s="36"/>
      <c r="E40" s="35" t="s">
        <v>34</v>
      </c>
      <c r="F40" s="37"/>
      <c r="G40" s="36" t="s">
        <v>35</v>
      </c>
      <c r="H40" s="36"/>
      <c r="I40" s="37"/>
    </row>
    <row r="41" spans="1:9" ht="12.75">
      <c r="A41" s="3">
        <v>1</v>
      </c>
      <c r="B41" s="38" t="s">
        <v>36</v>
      </c>
      <c r="C41" s="39"/>
      <c r="D41" s="39"/>
      <c r="E41" s="40">
        <f>952316.84</f>
        <v>952316.84</v>
      </c>
      <c r="F41" s="41"/>
      <c r="G41" s="42">
        <v>1019073.1</v>
      </c>
      <c r="H41" s="42"/>
      <c r="I41" s="41"/>
    </row>
    <row r="42" spans="1:9" ht="12.75">
      <c r="A42" s="1">
        <v>2</v>
      </c>
      <c r="B42" s="50" t="s">
        <v>37</v>
      </c>
      <c r="C42" s="51"/>
      <c r="D42" s="51"/>
      <c r="E42" s="52">
        <f>177733.72+157.92+5893.18</f>
        <v>183784.82</v>
      </c>
      <c r="F42" s="47"/>
      <c r="G42" s="46">
        <f>5519.67+32.78+179942.34+648.45+949.04+113.59</f>
        <v>187205.87000000002</v>
      </c>
      <c r="H42" s="46"/>
      <c r="I42" s="47"/>
    </row>
    <row r="43" spans="1:9" ht="12.75">
      <c r="A43" s="1">
        <v>3</v>
      </c>
      <c r="B43" s="50" t="s">
        <v>38</v>
      </c>
      <c r="C43" s="51"/>
      <c r="D43" s="51"/>
      <c r="E43" s="52">
        <f>37319.95+1153.2+609282.19+59470.51</f>
        <v>707225.85</v>
      </c>
      <c r="F43" s="47"/>
      <c r="G43" s="46">
        <f>35560.26+239.37+610911.34+52893.47+438.48+490.16</f>
        <v>700533.08</v>
      </c>
      <c r="H43" s="46"/>
      <c r="I43" s="47"/>
    </row>
    <row r="44" spans="1:9" ht="12.75">
      <c r="A44" s="1">
        <v>4</v>
      </c>
      <c r="B44" s="50" t="s">
        <v>39</v>
      </c>
      <c r="C44" s="51"/>
      <c r="D44" s="51"/>
      <c r="E44" s="52">
        <f>15793.09+169118.26</f>
        <v>184911.35</v>
      </c>
      <c r="F44" s="47"/>
      <c r="G44" s="46">
        <f>173843.36+14940.95</f>
        <v>188784.31</v>
      </c>
      <c r="H44" s="46"/>
      <c r="I44" s="47"/>
    </row>
    <row r="45" spans="1:9" ht="13.5" thickBot="1">
      <c r="A45" s="2">
        <v>5</v>
      </c>
      <c r="B45" s="48" t="s">
        <v>40</v>
      </c>
      <c r="C45" s="49"/>
      <c r="D45" s="49"/>
      <c r="E45" s="53">
        <f>278602.8+4919.96+144955.46+664288.79</f>
        <v>1092767.01</v>
      </c>
      <c r="F45" s="54"/>
      <c r="G45" s="43">
        <f>591390.24+217672.82+1443.85+11682.34+1021.34+249596.59</f>
        <v>1072807.18</v>
      </c>
      <c r="H45" s="43"/>
      <c r="I45" s="44"/>
    </row>
    <row r="46" spans="1:9" ht="13.5" thickBot="1">
      <c r="A46" s="18"/>
      <c r="B46" s="35" t="s">
        <v>41</v>
      </c>
      <c r="C46" s="36"/>
      <c r="D46" s="37"/>
      <c r="E46" s="35">
        <f>SUM(E41:F45)</f>
        <v>3121005.87</v>
      </c>
      <c r="F46" s="37"/>
      <c r="G46" s="36">
        <f>SUM(G41:I45)</f>
        <v>3168403.54</v>
      </c>
      <c r="H46" s="36"/>
      <c r="I46" s="37"/>
    </row>
    <row r="49" spans="1:9" ht="12.75" customHeight="1">
      <c r="A49" s="45" t="s">
        <v>42</v>
      </c>
      <c r="B49" s="45"/>
      <c r="C49" s="45"/>
      <c r="D49" s="45"/>
      <c r="E49" s="45"/>
      <c r="F49" s="45"/>
      <c r="G49" s="45"/>
      <c r="H49" s="45"/>
      <c r="I49" s="45"/>
    </row>
    <row r="50" ht="13.5" thickBot="1"/>
    <row r="51" spans="1:9" ht="13.5" thickBot="1">
      <c r="A51" s="17" t="s">
        <v>32</v>
      </c>
      <c r="B51" s="36" t="s">
        <v>33</v>
      </c>
      <c r="C51" s="36"/>
      <c r="D51" s="36"/>
      <c r="E51" s="35" t="s">
        <v>34</v>
      </c>
      <c r="F51" s="37"/>
      <c r="G51" s="36" t="s">
        <v>35</v>
      </c>
      <c r="H51" s="36"/>
      <c r="I51" s="37"/>
    </row>
    <row r="52" spans="1:9" ht="13.5" thickBot="1">
      <c r="A52" s="3">
        <v>1</v>
      </c>
      <c r="B52" s="38" t="s">
        <v>43</v>
      </c>
      <c r="C52" s="39"/>
      <c r="D52" s="39"/>
      <c r="E52" s="40">
        <v>0</v>
      </c>
      <c r="F52" s="41"/>
      <c r="G52" s="42">
        <v>0</v>
      </c>
      <c r="H52" s="42"/>
      <c r="I52" s="41"/>
    </row>
    <row r="53" spans="1:9" ht="13.5" thickBot="1">
      <c r="A53" s="18"/>
      <c r="B53" s="35" t="s">
        <v>41</v>
      </c>
      <c r="C53" s="36"/>
      <c r="D53" s="37"/>
      <c r="E53" s="35">
        <f>SUM(E52:F52)</f>
        <v>0</v>
      </c>
      <c r="F53" s="37"/>
      <c r="G53" s="36">
        <f>SUM(G52:I52)</f>
        <v>0</v>
      </c>
      <c r="H53" s="36"/>
      <c r="I53" s="37"/>
    </row>
  </sheetData>
  <sheetProtection/>
  <mergeCells count="87">
    <mergeCell ref="A2:I2"/>
    <mergeCell ref="A4:I4"/>
    <mergeCell ref="A5:I5"/>
    <mergeCell ref="A6:I6"/>
    <mergeCell ref="B15:F15"/>
    <mergeCell ref="B16:F16"/>
    <mergeCell ref="A9:I9"/>
    <mergeCell ref="G11:I11"/>
    <mergeCell ref="B11:F11"/>
    <mergeCell ref="B12:F12"/>
    <mergeCell ref="G12:I12"/>
    <mergeCell ref="B13:F13"/>
    <mergeCell ref="B14:F14"/>
    <mergeCell ref="B24:F24"/>
    <mergeCell ref="G20:I20"/>
    <mergeCell ref="B21:F21"/>
    <mergeCell ref="B22:F22"/>
    <mergeCell ref="G24:I24"/>
    <mergeCell ref="B23:F23"/>
    <mergeCell ref="B17:F17"/>
    <mergeCell ref="B18:F18"/>
    <mergeCell ref="B19:F19"/>
    <mergeCell ref="B20:F20"/>
    <mergeCell ref="G22:I22"/>
    <mergeCell ref="G23:I23"/>
    <mergeCell ref="G13:I13"/>
    <mergeCell ref="G14:I14"/>
    <mergeCell ref="G15:I15"/>
    <mergeCell ref="G21:I21"/>
    <mergeCell ref="G16:I16"/>
    <mergeCell ref="G17:I17"/>
    <mergeCell ref="G18:I18"/>
    <mergeCell ref="G19:I19"/>
    <mergeCell ref="B28:F28"/>
    <mergeCell ref="B25:F25"/>
    <mergeCell ref="B29:F29"/>
    <mergeCell ref="G26:I26"/>
    <mergeCell ref="G27:I27"/>
    <mergeCell ref="G28:I28"/>
    <mergeCell ref="G29:I29"/>
    <mergeCell ref="G25:I25"/>
    <mergeCell ref="B26:F26"/>
    <mergeCell ref="B27:F27"/>
    <mergeCell ref="B30:F30"/>
    <mergeCell ref="B31:F31"/>
    <mergeCell ref="G31:I31"/>
    <mergeCell ref="G30:I30"/>
    <mergeCell ref="B32:F32"/>
    <mergeCell ref="B33:F33"/>
    <mergeCell ref="G32:I32"/>
    <mergeCell ref="G33:I33"/>
    <mergeCell ref="B34:F34"/>
    <mergeCell ref="G34:I34"/>
    <mergeCell ref="B35:F35"/>
    <mergeCell ref="G35:I35"/>
    <mergeCell ref="A38:I38"/>
    <mergeCell ref="E40:F40"/>
    <mergeCell ref="G40:I40"/>
    <mergeCell ref="B40:D40"/>
    <mergeCell ref="E46:F46"/>
    <mergeCell ref="B41:D41"/>
    <mergeCell ref="B42:D42"/>
    <mergeCell ref="B43:D43"/>
    <mergeCell ref="B44:D44"/>
    <mergeCell ref="E42:F42"/>
    <mergeCell ref="E43:F43"/>
    <mergeCell ref="E44:F44"/>
    <mergeCell ref="E45:F45"/>
    <mergeCell ref="G45:I45"/>
    <mergeCell ref="G46:I46"/>
    <mergeCell ref="A49:I49"/>
    <mergeCell ref="G41:I41"/>
    <mergeCell ref="G42:I42"/>
    <mergeCell ref="G43:I43"/>
    <mergeCell ref="G44:I44"/>
    <mergeCell ref="B45:D45"/>
    <mergeCell ref="B46:D46"/>
    <mergeCell ref="E41:F41"/>
    <mergeCell ref="B53:D53"/>
    <mergeCell ref="E53:F53"/>
    <mergeCell ref="G53:I53"/>
    <mergeCell ref="B51:D51"/>
    <mergeCell ref="E51:F51"/>
    <mergeCell ref="G51:I51"/>
    <mergeCell ref="B52:D52"/>
    <mergeCell ref="E52:F52"/>
    <mergeCell ref="G52:I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7"/>
  <sheetViews>
    <sheetView view="pageBreakPreview" zoomScaleSheetLayoutView="100" zoomScalePageLayoutView="0" workbookViewId="0" topLeftCell="A1">
      <selection activeCell="I47" sqref="I47"/>
    </sheetView>
  </sheetViews>
  <sheetFormatPr defaultColWidth="9.140625" defaultRowHeight="12.75"/>
  <cols>
    <col min="1" max="1" width="4.140625" style="0" customWidth="1"/>
    <col min="4" max="4" width="11.28125" style="0" customWidth="1"/>
    <col min="9" max="9" width="14.421875" style="0" customWidth="1"/>
    <col min="10" max="10" width="10.57421875" style="0" bestFit="1" customWidth="1"/>
    <col min="11" max="11" width="11.140625" style="0" customWidth="1"/>
  </cols>
  <sheetData>
    <row r="2" spans="1:9" ht="12.75">
      <c r="A2" s="61" t="s">
        <v>44</v>
      </c>
      <c r="B2" s="61"/>
      <c r="C2" s="61"/>
      <c r="D2" s="61"/>
      <c r="E2" s="61"/>
      <c r="F2" s="61"/>
      <c r="G2" s="61"/>
      <c r="H2" s="61"/>
      <c r="I2" s="61"/>
    </row>
    <row r="3" ht="12.75">
      <c r="I3" s="32"/>
    </row>
    <row r="4" spans="1:9" ht="12.75">
      <c r="A4" s="97" t="s">
        <v>45</v>
      </c>
      <c r="B4" s="97"/>
      <c r="C4" s="97"/>
      <c r="D4" s="97"/>
      <c r="E4" s="97"/>
      <c r="F4" s="97"/>
      <c r="G4" s="97"/>
      <c r="H4" s="97"/>
      <c r="I4" s="97"/>
    </row>
    <row r="5" spans="3:7" ht="13.5" thickBot="1">
      <c r="C5" s="114" t="s">
        <v>85</v>
      </c>
      <c r="D5" s="114"/>
      <c r="E5" s="114"/>
      <c r="F5" s="114"/>
      <c r="G5" s="114"/>
    </row>
    <row r="6" spans="1:9" ht="13.5" thickBot="1">
      <c r="A6" s="114" t="s">
        <v>46</v>
      </c>
      <c r="B6" s="114"/>
      <c r="C6" s="114"/>
      <c r="D6" s="114"/>
      <c r="F6" s="20" t="s">
        <v>86</v>
      </c>
      <c r="G6" s="19"/>
      <c r="H6" s="19"/>
      <c r="I6" s="19"/>
    </row>
    <row r="7" ht="13.5" thickBot="1"/>
    <row r="8" spans="1:9" ht="12.75">
      <c r="A8" s="115" t="s">
        <v>73</v>
      </c>
      <c r="B8" s="116"/>
      <c r="C8" s="116"/>
      <c r="D8" s="116"/>
      <c r="E8" s="116"/>
      <c r="F8" s="116"/>
      <c r="G8" s="117">
        <v>187133.08</v>
      </c>
      <c r="H8" s="118"/>
      <c r="I8" s="119"/>
    </row>
    <row r="9" spans="1:9" ht="14.25" customHeight="1">
      <c r="A9" s="50" t="s">
        <v>71</v>
      </c>
      <c r="B9" s="51"/>
      <c r="C9" s="51"/>
      <c r="D9" s="51"/>
      <c r="E9" s="51"/>
      <c r="F9" s="51"/>
      <c r="G9" s="104">
        <v>125448.31</v>
      </c>
      <c r="H9" s="105"/>
      <c r="I9" s="106"/>
    </row>
    <row r="10" spans="1:9" ht="12.75">
      <c r="A10" s="50" t="s">
        <v>47</v>
      </c>
      <c r="B10" s="51"/>
      <c r="C10" s="51"/>
      <c r="D10" s="51"/>
      <c r="E10" s="51"/>
      <c r="F10" s="51"/>
      <c r="G10" s="111">
        <f>G11+G12</f>
        <v>1678322.0199999998</v>
      </c>
      <c r="H10" s="112"/>
      <c r="I10" s="113"/>
    </row>
    <row r="11" spans="1:9" ht="12.75">
      <c r="A11" s="107" t="s">
        <v>77</v>
      </c>
      <c r="B11" s="51"/>
      <c r="C11" s="51"/>
      <c r="D11" s="51"/>
      <c r="E11" s="51"/>
      <c r="F11" s="51"/>
      <c r="G11" s="108">
        <f>400+1303597.23+270964.65+39846.2+7969.24</f>
        <v>1622777.3199999998</v>
      </c>
      <c r="H11" s="109"/>
      <c r="I11" s="110"/>
    </row>
    <row r="12" spans="1:9" ht="12.75">
      <c r="A12" s="107" t="s">
        <v>78</v>
      </c>
      <c r="B12" s="51"/>
      <c r="C12" s="51"/>
      <c r="D12" s="51"/>
      <c r="E12" s="51"/>
      <c r="F12" s="51"/>
      <c r="G12" s="104">
        <f>54649.26+895.44</f>
        <v>55544.700000000004</v>
      </c>
      <c r="H12" s="105"/>
      <c r="I12" s="106"/>
    </row>
    <row r="13" spans="1:9" ht="12.75">
      <c r="A13" s="107" t="s">
        <v>72</v>
      </c>
      <c r="B13" s="51"/>
      <c r="C13" s="51"/>
      <c r="D13" s="51"/>
      <c r="E13" s="51"/>
      <c r="F13" s="51"/>
      <c r="G13" s="108">
        <f>G14+G15</f>
        <v>1727371.02</v>
      </c>
      <c r="H13" s="109"/>
      <c r="I13" s="110"/>
    </row>
    <row r="14" spans="1:9" ht="12.75">
      <c r="A14" s="107" t="s">
        <v>77</v>
      </c>
      <c r="B14" s="51"/>
      <c r="C14" s="51"/>
      <c r="D14" s="51"/>
      <c r="E14" s="51"/>
      <c r="F14" s="51"/>
      <c r="G14" s="108">
        <f>1332468.2+291816.27+400</f>
        <v>1624684.47</v>
      </c>
      <c r="H14" s="109"/>
      <c r="I14" s="110"/>
    </row>
    <row r="15" spans="1:9" ht="12.75">
      <c r="A15" s="107" t="s">
        <v>78</v>
      </c>
      <c r="B15" s="51"/>
      <c r="C15" s="51"/>
      <c r="D15" s="51"/>
      <c r="E15" s="51"/>
      <c r="F15" s="51"/>
      <c r="G15" s="108">
        <f>41517.35+6716.63+53697.89+754.68</f>
        <v>102686.54999999999</v>
      </c>
      <c r="H15" s="109"/>
      <c r="I15" s="110"/>
    </row>
    <row r="16" spans="1:9" ht="12.75">
      <c r="A16" s="50" t="s">
        <v>74</v>
      </c>
      <c r="B16" s="51"/>
      <c r="C16" s="51"/>
      <c r="D16" s="51"/>
      <c r="E16" s="51"/>
      <c r="F16" s="51"/>
      <c r="G16" s="125">
        <f>G8+G10-I47</f>
        <v>155410.30999999982</v>
      </c>
      <c r="H16" s="126"/>
      <c r="I16" s="127"/>
    </row>
    <row r="17" spans="1:9" ht="13.5" thickBot="1">
      <c r="A17" s="120" t="s">
        <v>75</v>
      </c>
      <c r="B17" s="121"/>
      <c r="C17" s="121"/>
      <c r="D17" s="121"/>
      <c r="E17" s="121"/>
      <c r="F17" s="121"/>
      <c r="G17" s="122">
        <f>G9+G13-I47</f>
        <v>142774.54000000004</v>
      </c>
      <c r="H17" s="123"/>
      <c r="I17" s="124"/>
    </row>
    <row r="18" spans="1:9" ht="13.5" thickBot="1">
      <c r="A18" s="36"/>
      <c r="B18" s="36"/>
      <c r="C18" s="36"/>
      <c r="D18" s="36"/>
      <c r="E18" s="36"/>
      <c r="F18" s="36"/>
      <c r="G18" s="36"/>
      <c r="H18" s="36"/>
      <c r="I18" s="36"/>
    </row>
    <row r="19" spans="1:9" ht="20.25" customHeight="1" thickBot="1">
      <c r="A19" s="22" t="s">
        <v>50</v>
      </c>
      <c r="B19" s="129" t="s">
        <v>48</v>
      </c>
      <c r="C19" s="130"/>
      <c r="D19" s="130"/>
      <c r="E19" s="130"/>
      <c r="F19" s="130"/>
      <c r="G19" s="130"/>
      <c r="H19" s="131"/>
      <c r="I19" s="22" t="s">
        <v>49</v>
      </c>
    </row>
    <row r="20" spans="1:11" ht="12.75">
      <c r="A20" s="4">
        <v>1</v>
      </c>
      <c r="B20" s="132" t="s">
        <v>51</v>
      </c>
      <c r="C20" s="133"/>
      <c r="D20" s="133"/>
      <c r="E20" s="133"/>
      <c r="F20" s="133"/>
      <c r="G20" s="133"/>
      <c r="H20" s="134"/>
      <c r="I20" s="28">
        <v>466302</v>
      </c>
      <c r="K20" s="32"/>
    </row>
    <row r="21" spans="1:11" ht="12.75">
      <c r="A21" s="5">
        <v>2</v>
      </c>
      <c r="B21" s="74" t="s">
        <v>52</v>
      </c>
      <c r="C21" s="75"/>
      <c r="D21" s="75"/>
      <c r="E21" s="75"/>
      <c r="F21" s="75"/>
      <c r="G21" s="75"/>
      <c r="H21" s="76"/>
      <c r="I21" s="24">
        <v>94193</v>
      </c>
      <c r="K21" s="32"/>
    </row>
    <row r="22" spans="1:11" ht="12.75">
      <c r="A22" s="5">
        <v>3</v>
      </c>
      <c r="B22" s="74" t="s">
        <v>53</v>
      </c>
      <c r="C22" s="75"/>
      <c r="D22" s="75"/>
      <c r="E22" s="75"/>
      <c r="F22" s="75"/>
      <c r="G22" s="75"/>
      <c r="H22" s="76"/>
      <c r="I22" s="24">
        <v>239428.33</v>
      </c>
      <c r="K22" s="32"/>
    </row>
    <row r="23" spans="1:11" ht="12.75">
      <c r="A23" s="5">
        <v>4</v>
      </c>
      <c r="B23" s="74" t="s">
        <v>54</v>
      </c>
      <c r="C23" s="75"/>
      <c r="D23" s="75"/>
      <c r="E23" s="75"/>
      <c r="F23" s="75"/>
      <c r="G23" s="75"/>
      <c r="H23" s="76"/>
      <c r="I23" s="24">
        <v>48364.82</v>
      </c>
      <c r="K23" s="32"/>
    </row>
    <row r="24" spans="1:11" ht="12.75">
      <c r="A24" s="5">
        <v>5</v>
      </c>
      <c r="B24" s="74" t="s">
        <v>55</v>
      </c>
      <c r="C24" s="75"/>
      <c r="D24" s="75"/>
      <c r="E24" s="75"/>
      <c r="F24" s="75"/>
      <c r="G24" s="75"/>
      <c r="H24" s="76"/>
      <c r="I24" s="24">
        <v>241020</v>
      </c>
      <c r="K24" s="32"/>
    </row>
    <row r="25" spans="1:11" ht="12.75">
      <c r="A25" s="5">
        <v>6</v>
      </c>
      <c r="B25" s="107" t="s">
        <v>89</v>
      </c>
      <c r="C25" s="51"/>
      <c r="D25" s="51"/>
      <c r="E25" s="51"/>
      <c r="F25" s="51"/>
      <c r="G25" s="51"/>
      <c r="H25" s="128"/>
      <c r="I25" s="24">
        <v>3227.28</v>
      </c>
      <c r="K25" s="32"/>
    </row>
    <row r="26" spans="1:11" ht="12.75">
      <c r="A26" s="5">
        <v>7</v>
      </c>
      <c r="B26" s="107" t="s">
        <v>91</v>
      </c>
      <c r="C26" s="51"/>
      <c r="D26" s="51"/>
      <c r="E26" s="51"/>
      <c r="F26" s="51"/>
      <c r="G26" s="51"/>
      <c r="H26" s="128"/>
      <c r="I26" s="24">
        <v>9000</v>
      </c>
      <c r="K26" s="32"/>
    </row>
    <row r="27" spans="1:11" ht="12.75">
      <c r="A27" s="5">
        <v>8</v>
      </c>
      <c r="B27" s="74" t="s">
        <v>57</v>
      </c>
      <c r="C27" s="75"/>
      <c r="D27" s="75"/>
      <c r="E27" s="75"/>
      <c r="F27" s="75"/>
      <c r="G27" s="75"/>
      <c r="H27" s="76"/>
      <c r="I27" s="24">
        <v>69514.56</v>
      </c>
      <c r="K27" s="32"/>
    </row>
    <row r="28" spans="1:11" ht="12.75">
      <c r="A28" s="5">
        <v>9</v>
      </c>
      <c r="B28" s="74" t="s">
        <v>58</v>
      </c>
      <c r="C28" s="75"/>
      <c r="D28" s="75"/>
      <c r="E28" s="75"/>
      <c r="F28" s="75"/>
      <c r="G28" s="75"/>
      <c r="H28" s="76"/>
      <c r="I28" s="24">
        <v>55196.82</v>
      </c>
      <c r="K28" s="32"/>
    </row>
    <row r="29" spans="1:11" ht="12.75">
      <c r="A29" s="5">
        <v>10</v>
      </c>
      <c r="B29" s="107" t="s">
        <v>90</v>
      </c>
      <c r="C29" s="51"/>
      <c r="D29" s="51"/>
      <c r="E29" s="51"/>
      <c r="F29" s="51"/>
      <c r="G29" s="51"/>
      <c r="H29" s="128"/>
      <c r="I29" s="24">
        <v>4252.93</v>
      </c>
      <c r="K29" s="32"/>
    </row>
    <row r="30" spans="1:11" ht="13.5" customHeight="1">
      <c r="A30" s="5">
        <v>11</v>
      </c>
      <c r="B30" s="74" t="s">
        <v>59</v>
      </c>
      <c r="C30" s="75"/>
      <c r="D30" s="75"/>
      <c r="E30" s="75"/>
      <c r="F30" s="75"/>
      <c r="G30" s="75"/>
      <c r="H30" s="76"/>
      <c r="I30" s="24">
        <v>110109.82</v>
      </c>
      <c r="K30" s="32"/>
    </row>
    <row r="31" spans="1:11" ht="13.5" customHeight="1">
      <c r="A31" s="5">
        <v>12</v>
      </c>
      <c r="B31" s="107" t="s">
        <v>87</v>
      </c>
      <c r="C31" s="51"/>
      <c r="D31" s="51"/>
      <c r="E31" s="51"/>
      <c r="F31" s="51"/>
      <c r="G31" s="51"/>
      <c r="H31" s="128"/>
      <c r="I31" s="24">
        <v>5000</v>
      </c>
      <c r="K31" s="32"/>
    </row>
    <row r="32" spans="1:11" ht="13.5" customHeight="1">
      <c r="A32" s="11">
        <v>13</v>
      </c>
      <c r="B32" s="120" t="s">
        <v>81</v>
      </c>
      <c r="C32" s="121"/>
      <c r="D32" s="121"/>
      <c r="E32" s="121"/>
      <c r="F32" s="121"/>
      <c r="G32" s="121"/>
      <c r="H32" s="137"/>
      <c r="I32" s="26">
        <v>8873.38</v>
      </c>
      <c r="J32" s="32"/>
      <c r="K32" s="32"/>
    </row>
    <row r="33" spans="1:11" ht="12.75">
      <c r="A33" s="5">
        <v>14</v>
      </c>
      <c r="B33" s="74" t="s">
        <v>76</v>
      </c>
      <c r="C33" s="75"/>
      <c r="D33" s="75"/>
      <c r="E33" s="75"/>
      <c r="F33" s="75"/>
      <c r="G33" s="75"/>
      <c r="H33" s="76"/>
      <c r="I33" s="24">
        <v>7437.15</v>
      </c>
      <c r="K33" s="32"/>
    </row>
    <row r="34" spans="1:11" ht="12.75">
      <c r="A34" s="5">
        <v>15</v>
      </c>
      <c r="B34" s="74" t="s">
        <v>88</v>
      </c>
      <c r="C34" s="75"/>
      <c r="D34" s="75"/>
      <c r="E34" s="75"/>
      <c r="F34" s="75"/>
      <c r="G34" s="75"/>
      <c r="H34" s="76"/>
      <c r="I34" s="24">
        <v>35640</v>
      </c>
      <c r="K34" s="32"/>
    </row>
    <row r="35" spans="1:11" ht="12.75">
      <c r="A35" s="5">
        <v>16</v>
      </c>
      <c r="B35" s="74" t="s">
        <v>60</v>
      </c>
      <c r="C35" s="75"/>
      <c r="D35" s="75"/>
      <c r="E35" s="75"/>
      <c r="F35" s="75"/>
      <c r="G35" s="75"/>
      <c r="H35" s="76"/>
      <c r="I35" s="24">
        <v>1168</v>
      </c>
      <c r="K35" s="32"/>
    </row>
    <row r="36" spans="1:11" ht="12.75">
      <c r="A36" s="5">
        <v>17</v>
      </c>
      <c r="B36" s="74" t="s">
        <v>61</v>
      </c>
      <c r="C36" s="75"/>
      <c r="D36" s="75"/>
      <c r="E36" s="75"/>
      <c r="F36" s="75"/>
      <c r="G36" s="75"/>
      <c r="H36" s="76"/>
      <c r="I36" s="24">
        <v>1960.57</v>
      </c>
      <c r="K36" s="32"/>
    </row>
    <row r="37" spans="1:11" ht="12.75">
      <c r="A37" s="5">
        <v>18</v>
      </c>
      <c r="B37" s="74" t="s">
        <v>56</v>
      </c>
      <c r="C37" s="75"/>
      <c r="D37" s="75"/>
      <c r="E37" s="75"/>
      <c r="F37" s="75"/>
      <c r="G37" s="75"/>
      <c r="H37" s="76"/>
      <c r="I37" s="24">
        <v>1495</v>
      </c>
      <c r="K37" s="32"/>
    </row>
    <row r="38" spans="1:11" ht="12.75">
      <c r="A38" s="6">
        <v>19</v>
      </c>
      <c r="B38" s="107" t="s">
        <v>80</v>
      </c>
      <c r="C38" s="51"/>
      <c r="D38" s="51"/>
      <c r="E38" s="51"/>
      <c r="F38" s="51"/>
      <c r="G38" s="51"/>
      <c r="H38" s="128"/>
      <c r="I38" s="25">
        <f>1012+200+17640.3+2160</f>
        <v>21012.3</v>
      </c>
      <c r="K38" s="32"/>
    </row>
    <row r="39" spans="1:11" ht="12.75">
      <c r="A39" s="6">
        <v>20</v>
      </c>
      <c r="B39" s="135" t="s">
        <v>62</v>
      </c>
      <c r="C39" s="49"/>
      <c r="D39" s="49"/>
      <c r="E39" s="49"/>
      <c r="F39" s="49"/>
      <c r="G39" s="49"/>
      <c r="H39" s="136"/>
      <c r="I39" s="34">
        <v>15344.7</v>
      </c>
      <c r="K39" s="32"/>
    </row>
    <row r="40" spans="1:11" ht="12.75">
      <c r="A40" s="11"/>
      <c r="B40" s="120" t="s">
        <v>63</v>
      </c>
      <c r="C40" s="121"/>
      <c r="D40" s="121"/>
      <c r="E40" s="121"/>
      <c r="F40" s="121"/>
      <c r="G40" s="121"/>
      <c r="H40" s="137"/>
      <c r="I40" s="31"/>
      <c r="K40" s="32"/>
    </row>
    <row r="41" spans="1:11" ht="12.75">
      <c r="A41" s="11"/>
      <c r="B41" s="120" t="s">
        <v>64</v>
      </c>
      <c r="C41" s="121"/>
      <c r="D41" s="121"/>
      <c r="E41" s="121"/>
      <c r="F41" s="121"/>
      <c r="G41" s="121"/>
      <c r="H41" s="137"/>
      <c r="I41" s="33"/>
      <c r="K41" s="32"/>
    </row>
    <row r="42" spans="1:11" ht="12.75">
      <c r="A42" s="6">
        <v>21</v>
      </c>
      <c r="B42" s="135" t="s">
        <v>66</v>
      </c>
      <c r="C42" s="49"/>
      <c r="D42" s="49"/>
      <c r="E42" s="49"/>
      <c r="F42" s="49"/>
      <c r="G42" s="49"/>
      <c r="H42" s="136"/>
      <c r="I42" s="25">
        <v>29832.1</v>
      </c>
      <c r="K42" s="32"/>
    </row>
    <row r="43" spans="1:11" ht="12.75">
      <c r="A43" s="10"/>
      <c r="B43" s="144" t="s">
        <v>65</v>
      </c>
      <c r="C43" s="39"/>
      <c r="D43" s="39"/>
      <c r="E43" s="39"/>
      <c r="F43" s="39"/>
      <c r="G43" s="39"/>
      <c r="H43" s="145"/>
      <c r="I43" s="23"/>
      <c r="K43" s="32"/>
    </row>
    <row r="44" spans="1:11" ht="15" customHeight="1">
      <c r="A44" s="5">
        <v>22</v>
      </c>
      <c r="B44" s="107" t="s">
        <v>70</v>
      </c>
      <c r="C44" s="51"/>
      <c r="D44" s="51"/>
      <c r="E44" s="51"/>
      <c r="F44" s="51"/>
      <c r="G44" s="51"/>
      <c r="H44" s="128"/>
      <c r="I44" s="24">
        <f>I45+I46</f>
        <v>241672.03</v>
      </c>
      <c r="K44" s="32"/>
    </row>
    <row r="45" spans="1:11" ht="0.75" customHeight="1" thickBot="1">
      <c r="A45" s="11"/>
      <c r="B45" s="138" t="s">
        <v>67</v>
      </c>
      <c r="C45" s="139"/>
      <c r="D45" s="139"/>
      <c r="E45" s="139"/>
      <c r="F45" s="139"/>
      <c r="G45" s="139"/>
      <c r="H45" s="140"/>
      <c r="I45" s="30">
        <f>129690.16+23942.8</f>
        <v>153632.96</v>
      </c>
      <c r="K45" s="32"/>
    </row>
    <row r="46" spans="1:11" ht="2.25" customHeight="1" hidden="1" thickBot="1">
      <c r="A46" s="11"/>
      <c r="B46" s="138" t="s">
        <v>69</v>
      </c>
      <c r="C46" s="139"/>
      <c r="D46" s="139"/>
      <c r="E46" s="139"/>
      <c r="F46" s="139"/>
      <c r="G46" s="139"/>
      <c r="H46" s="140"/>
      <c r="I46" s="29">
        <v>88039.07</v>
      </c>
      <c r="K46" s="32"/>
    </row>
    <row r="47" spans="1:11" ht="15" customHeight="1" thickBot="1">
      <c r="A47" s="21"/>
      <c r="B47" s="141" t="s">
        <v>68</v>
      </c>
      <c r="C47" s="142"/>
      <c r="D47" s="142"/>
      <c r="E47" s="142"/>
      <c r="F47" s="142"/>
      <c r="G47" s="142"/>
      <c r="H47" s="143"/>
      <c r="I47" s="27">
        <f>SUM(I20:I44)</f>
        <v>1710044.79</v>
      </c>
      <c r="K47" s="32"/>
    </row>
  </sheetData>
  <sheetProtection/>
  <mergeCells count="54">
    <mergeCell ref="B45:H45"/>
    <mergeCell ref="B46:H46"/>
    <mergeCell ref="B47:H47"/>
    <mergeCell ref="B41:H41"/>
    <mergeCell ref="B42:H42"/>
    <mergeCell ref="B43:H43"/>
    <mergeCell ref="B44:H44"/>
    <mergeCell ref="B39:H39"/>
    <mergeCell ref="B40:H40"/>
    <mergeCell ref="B32:H32"/>
    <mergeCell ref="B33:H33"/>
    <mergeCell ref="B34:H34"/>
    <mergeCell ref="B35:H35"/>
    <mergeCell ref="B36:H36"/>
    <mergeCell ref="B37:H37"/>
    <mergeCell ref="B38:H38"/>
    <mergeCell ref="B31:H31"/>
    <mergeCell ref="A18:I18"/>
    <mergeCell ref="B19:H19"/>
    <mergeCell ref="B20:H20"/>
    <mergeCell ref="B22:H22"/>
    <mergeCell ref="B23:H23"/>
    <mergeCell ref="B25:H25"/>
    <mergeCell ref="B29:H29"/>
    <mergeCell ref="B26:H26"/>
    <mergeCell ref="B27:H27"/>
    <mergeCell ref="B28:H28"/>
    <mergeCell ref="B21:H21"/>
    <mergeCell ref="B30:H30"/>
    <mergeCell ref="B24:H24"/>
    <mergeCell ref="A14:F14"/>
    <mergeCell ref="G14:I14"/>
    <mergeCell ref="A17:F17"/>
    <mergeCell ref="G17:I17"/>
    <mergeCell ref="A16:F16"/>
    <mergeCell ref="G16:I16"/>
    <mergeCell ref="A15:F15"/>
    <mergeCell ref="G15:I15"/>
    <mergeCell ref="A2:I2"/>
    <mergeCell ref="A4:I4"/>
    <mergeCell ref="C5:G5"/>
    <mergeCell ref="A6:D6"/>
    <mergeCell ref="A8:F8"/>
    <mergeCell ref="G8:I8"/>
    <mergeCell ref="A11:F11"/>
    <mergeCell ref="G11:I11"/>
    <mergeCell ref="A9:F9"/>
    <mergeCell ref="G9:I9"/>
    <mergeCell ref="A13:F13"/>
    <mergeCell ref="G13:I13"/>
    <mergeCell ref="A10:F10"/>
    <mergeCell ref="G10:I10"/>
    <mergeCell ref="A12:F12"/>
    <mergeCell ref="G12:I1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cp:lastPrinted>2018-11-07T09:05:59Z</cp:lastPrinted>
  <dcterms:created xsi:type="dcterms:W3CDTF">1996-10-08T23:32:33Z</dcterms:created>
  <dcterms:modified xsi:type="dcterms:W3CDTF">2019-06-06T12:27:59Z</dcterms:modified>
  <cp:category/>
  <cp:version/>
  <cp:contentType/>
  <cp:contentStatus/>
</cp:coreProperties>
</file>